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RA\RPH-MSTR\Teaching_IRA_CHUV\Master_EPFL\EPFL_2020\"/>
    </mc:Choice>
  </mc:AlternateContent>
  <bookViews>
    <workbookView xWindow="600" yWindow="45" windowWidth="23400" windowHeight="10545"/>
  </bookViews>
  <sheets>
    <sheet name="Feuil1" sheetId="1" r:id="rId1"/>
    <sheet name="Feuil2" sheetId="2" r:id="rId2"/>
    <sheet name="Feuil3" sheetId="3" r:id="rId3"/>
  </sheets>
  <calcPr calcId="162913" concurrentCalc="0"/>
</workbook>
</file>

<file path=xl/calcChain.xml><?xml version="1.0" encoding="utf-8"?>
<calcChain xmlns="http://schemas.openxmlformats.org/spreadsheetml/2006/main">
  <c r="B25" i="1" l="1"/>
  <c r="B11" i="1"/>
  <c r="B33" i="1"/>
  <c r="B32" i="1"/>
  <c r="B31" i="1"/>
  <c r="B12" i="1"/>
  <c r="B18" i="1"/>
  <c r="B23" i="1"/>
</calcChain>
</file>

<file path=xl/sharedStrings.xml><?xml version="1.0" encoding="utf-8"?>
<sst xmlns="http://schemas.openxmlformats.org/spreadsheetml/2006/main" count="24" uniqueCount="24">
  <si>
    <t>99Mo</t>
  </si>
  <si>
    <t>Nuclide</t>
  </si>
  <si>
    <t>Halflife (hours)</t>
  </si>
  <si>
    <t>99mTc</t>
  </si>
  <si>
    <t>?</t>
  </si>
  <si>
    <t xml:space="preserve">                                </t>
  </si>
  <si>
    <t>A99mTc (t=72h)</t>
  </si>
  <si>
    <t>Factor 99Mo--&gt;99mTc</t>
  </si>
  <si>
    <t>Activity Generator 99Mo 24h</t>
  </si>
  <si>
    <t>Activity Generator 99Mo A (t=0)</t>
  </si>
  <si>
    <t>Activity Generator 99Mo 48h</t>
  </si>
  <si>
    <t>Activity t=0 (MBq)</t>
  </si>
  <si>
    <t>A (t=0) 600 MBq</t>
  </si>
  <si>
    <t>a) Activity 99Mo after 48h</t>
  </si>
  <si>
    <t>A (t=48)</t>
  </si>
  <si>
    <t>A99mTc (t=72h, after elution at 24h and 48h)</t>
  </si>
  <si>
    <t xml:space="preserve">c) Activity 99mTc eluate after 72h, elution at 24h and 48h. </t>
  </si>
  <si>
    <t>A99Mo(t=0)</t>
  </si>
  <si>
    <t>b) Activity 99mTc after 72h</t>
  </si>
  <si>
    <r>
      <t>λ= ln2/T</t>
    </r>
    <r>
      <rPr>
        <vertAlign val="subscript"/>
        <sz val="11"/>
        <color theme="1"/>
        <rFont val="Arial"/>
        <family val="2"/>
      </rPr>
      <t>1/2</t>
    </r>
  </si>
  <si>
    <t>Factor decay</t>
  </si>
  <si>
    <t>λ1 (Mo99)</t>
  </si>
  <si>
    <t>λ2 (Tc99m)</t>
  </si>
  <si>
    <t>As calculated in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</si>
</sst>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0"/>
    <numFmt numFmtId="166" formatCode="0.0000"/>
    <numFmt numFmtId="167" formatCode="0.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 applyFont="1"/>
    <xf numFmtId="167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5</xdr:row>
          <xdr:rowOff>85725</xdr:rowOff>
        </xdr:from>
        <xdr:to>
          <xdr:col>1</xdr:col>
          <xdr:colOff>333375</xdr:colOff>
          <xdr:row>7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885825</xdr:colOff>
          <xdr:row>5</xdr:row>
          <xdr:rowOff>38100</xdr:rowOff>
        </xdr:from>
        <xdr:to>
          <xdr:col>5</xdr:col>
          <xdr:colOff>295275</xdr:colOff>
          <xdr:row>7</xdr:row>
          <xdr:rowOff>123825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="130" zoomScaleNormal="130" workbookViewId="0">
      <selection activeCell="B25" sqref="B25"/>
    </sheetView>
  </sheetViews>
  <sheetFormatPr baseColWidth="10" defaultRowHeight="14.25" x14ac:dyDescent="0.2"/>
  <cols>
    <col min="1" max="1" width="38.75" bestFit="1" customWidth="1"/>
    <col min="2" max="2" width="20" customWidth="1"/>
    <col min="3" max="3" width="15.75" customWidth="1"/>
    <col min="5" max="5" width="20.75" bestFit="1" customWidth="1"/>
    <col min="8" max="8" width="12.75" bestFit="1" customWidth="1"/>
  </cols>
  <sheetData>
    <row r="1" spans="1:5" ht="15" x14ac:dyDescent="0.25">
      <c r="A1" s="6" t="s">
        <v>1</v>
      </c>
      <c r="B1" s="6" t="s">
        <v>2</v>
      </c>
      <c r="C1" s="6" t="s">
        <v>11</v>
      </c>
    </row>
    <row r="2" spans="1:5" ht="15" x14ac:dyDescent="0.25">
      <c r="A2" s="6"/>
      <c r="B2" s="6"/>
      <c r="C2" s="6"/>
    </row>
    <row r="3" spans="1:5" ht="15" x14ac:dyDescent="0.25">
      <c r="A3" s="6" t="s">
        <v>0</v>
      </c>
      <c r="B3" s="6">
        <v>65.760000000000005</v>
      </c>
      <c r="C3" s="6">
        <v>600</v>
      </c>
    </row>
    <row r="4" spans="1:5" ht="15" x14ac:dyDescent="0.25">
      <c r="A4" s="6" t="s">
        <v>3</v>
      </c>
      <c r="B4" s="6">
        <v>6.02</v>
      </c>
      <c r="C4" s="7" t="s">
        <v>4</v>
      </c>
    </row>
    <row r="10" spans="1:5" ht="18.75" x14ac:dyDescent="0.35">
      <c r="A10" t="s">
        <v>19</v>
      </c>
    </row>
    <row r="11" spans="1:5" x14ac:dyDescent="0.2">
      <c r="A11" t="s">
        <v>21</v>
      </c>
      <c r="B11">
        <f>LN(2)/B3</f>
        <v>1.0540559315084325E-2</v>
      </c>
    </row>
    <row r="12" spans="1:5" x14ac:dyDescent="0.2">
      <c r="A12" t="s">
        <v>22</v>
      </c>
      <c r="B12">
        <f>LN(2)/B4</f>
        <v>0.11514072766776501</v>
      </c>
    </row>
    <row r="13" spans="1:5" x14ac:dyDescent="0.2">
      <c r="A13" t="s">
        <v>20</v>
      </c>
      <c r="B13">
        <v>0.875</v>
      </c>
    </row>
    <row r="14" spans="1:5" ht="15" x14ac:dyDescent="0.25">
      <c r="E14" s="10"/>
    </row>
    <row r="15" spans="1:5" ht="15" x14ac:dyDescent="0.25">
      <c r="A15" s="6" t="s">
        <v>13</v>
      </c>
    </row>
    <row r="17" spans="1:7" x14ac:dyDescent="0.2">
      <c r="A17" t="s">
        <v>12</v>
      </c>
      <c r="B17">
        <v>600</v>
      </c>
    </row>
    <row r="18" spans="1:7" ht="15" x14ac:dyDescent="0.25">
      <c r="A18" t="s">
        <v>14</v>
      </c>
      <c r="B18" s="9">
        <f>B17*(EXP(-B11*48))</f>
        <v>361.76065101029371</v>
      </c>
      <c r="E18" s="10"/>
    </row>
    <row r="21" spans="1:7" ht="15" x14ac:dyDescent="0.25">
      <c r="A21" s="6" t="s">
        <v>18</v>
      </c>
    </row>
    <row r="22" spans="1:7" x14ac:dyDescent="0.2">
      <c r="C22" t="s">
        <v>5</v>
      </c>
    </row>
    <row r="23" spans="1:7" x14ac:dyDescent="0.2">
      <c r="A23" t="s">
        <v>17</v>
      </c>
      <c r="B23" s="1">
        <f>600</f>
        <v>600</v>
      </c>
    </row>
    <row r="24" spans="1:7" x14ac:dyDescent="0.2">
      <c r="A24" t="s">
        <v>7</v>
      </c>
      <c r="B24" s="2">
        <v>0.875</v>
      </c>
    </row>
    <row r="25" spans="1:7" ht="15" x14ac:dyDescent="0.25">
      <c r="A25" t="s">
        <v>6</v>
      </c>
      <c r="B25" s="9">
        <f>B23*(B12/(B12-B11))*((EXP(-B11*72))-(EXP(-B12*72)))*B13</f>
        <v>270.41334562151332</v>
      </c>
    </row>
    <row r="26" spans="1:7" ht="15" x14ac:dyDescent="0.25">
      <c r="B26" s="3"/>
    </row>
    <row r="28" spans="1:7" ht="15" x14ac:dyDescent="0.25">
      <c r="A28" s="6" t="s">
        <v>16</v>
      </c>
    </row>
    <row r="30" spans="1:7" x14ac:dyDescent="0.2">
      <c r="A30" t="s">
        <v>9</v>
      </c>
      <c r="B30" s="1">
        <v>600</v>
      </c>
    </row>
    <row r="31" spans="1:7" x14ac:dyDescent="0.2">
      <c r="A31" t="s">
        <v>8</v>
      </c>
      <c r="B31" s="8">
        <f>B30*(EXP(-B11*24))</f>
        <v>465.89311070907263</v>
      </c>
    </row>
    <row r="32" spans="1:7" ht="15" x14ac:dyDescent="0.25">
      <c r="A32" t="s">
        <v>10</v>
      </c>
      <c r="B32" s="8">
        <f>B30*(EXP(-B11*48))</f>
        <v>361.76065101029371</v>
      </c>
      <c r="C32" t="s">
        <v>23</v>
      </c>
      <c r="D32" s="5"/>
      <c r="G32" s="4"/>
    </row>
    <row r="33" spans="1:4" ht="15" x14ac:dyDescent="0.25">
      <c r="A33" t="s">
        <v>15</v>
      </c>
      <c r="B33" s="9">
        <f>B32*(B12/(B12-B11))*((EXP(-B11*24))-(EXP(-B12*24)))*B13</f>
        <v>248.57946704594622</v>
      </c>
      <c r="D33" s="5"/>
    </row>
    <row r="34" spans="1:4" x14ac:dyDescent="0.2">
      <c r="B34" s="2"/>
    </row>
  </sheetData>
  <pageMargins left="0.7" right="0.7" top="0.75" bottom="0.75" header="0.3" footer="0.3"/>
  <pageSetup paperSize="9" scale="89" orientation="landscape" r:id="rId1"/>
  <drawing r:id="rId2"/>
  <legacyDrawing r:id="rId3"/>
  <oleObjects>
    <mc:AlternateContent xmlns:mc="http://schemas.openxmlformats.org/markup-compatibility/2006">
      <mc:Choice Requires="x14">
        <oleObject progId="Equation.DSMT4" shapeId="1028" r:id="rId4">
          <objectPr defaultSize="0" autoPict="0" r:id="rId5">
            <anchor moveWithCells="1" sizeWithCells="1">
              <from>
                <xdr:col>0</xdr:col>
                <xdr:colOff>38100</xdr:colOff>
                <xdr:row>5</xdr:row>
                <xdr:rowOff>85725</xdr:rowOff>
              </from>
              <to>
                <xdr:col>1</xdr:col>
                <xdr:colOff>333375</xdr:colOff>
                <xdr:row>7</xdr:row>
                <xdr:rowOff>95250</xdr:rowOff>
              </to>
            </anchor>
          </objectPr>
        </oleObject>
      </mc:Choice>
      <mc:Fallback>
        <oleObject progId="Equation.DSMT4" shapeId="1028" r:id="rId4"/>
      </mc:Fallback>
    </mc:AlternateContent>
    <mc:AlternateContent xmlns:mc="http://schemas.openxmlformats.org/markup-compatibility/2006">
      <mc:Choice Requires="x14">
        <oleObject progId="Equation.DSMT4" shapeId="1033" r:id="rId6">
          <objectPr defaultSize="0" autoPict="0" r:id="rId7">
            <anchor moveWithCells="1" sizeWithCells="1">
              <from>
                <xdr:col>1</xdr:col>
                <xdr:colOff>885825</xdr:colOff>
                <xdr:row>5</xdr:row>
                <xdr:rowOff>38100</xdr:rowOff>
              </from>
              <to>
                <xdr:col>5</xdr:col>
                <xdr:colOff>295275</xdr:colOff>
                <xdr:row>7</xdr:row>
                <xdr:rowOff>123825</xdr:rowOff>
              </to>
            </anchor>
          </objectPr>
        </oleObject>
      </mc:Choice>
      <mc:Fallback>
        <oleObject progId="Equation.DSMT4" shapeId="1033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CHUV | Centre hospitalier universitaire vaudois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Straub Marietta (HOS40459)</dc:creator>
  <cp:lastModifiedBy>Straub Marietta</cp:lastModifiedBy>
  <dcterms:created xsi:type="dcterms:W3CDTF">2017-10-02T07:11:33Z</dcterms:created>
  <dcterms:modified xsi:type="dcterms:W3CDTF">2021-01-19T16:04:23Z</dcterms:modified>
</cp:coreProperties>
</file>