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florentcosandier/Documents/Cours_MICRO_372/02_Execrices/EXO3_Tuto_Fatigue_test/"/>
    </mc:Choice>
  </mc:AlternateContent>
  <xr:revisionPtr revIDLastSave="0" documentId="13_ncr:1_{23493D27-9192-F844-9A8E-C00916BF3543}" xr6:coauthVersionLast="47" xr6:coauthVersionMax="47" xr10:uidLastSave="{00000000-0000-0000-0000-000000000000}"/>
  <bookViews>
    <workbookView xWindow="-68800" yWindow="-6940" windowWidth="68800" windowHeight="28300" xr2:uid="{F7AC2329-EE87-A147-AD73-AE656C6B70E6}"/>
  </bookViews>
  <sheets>
    <sheet name="EXO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T6" i="1"/>
  <c r="K12" i="1"/>
  <c r="G18" i="1"/>
  <c r="L18" i="1" s="1"/>
  <c r="K10" i="1"/>
  <c r="F20" i="1"/>
  <c r="K20" i="1" s="1"/>
  <c r="K9" i="1"/>
  <c r="V21" i="1"/>
  <c r="U21" i="1"/>
  <c r="T21" i="1"/>
  <c r="L21" i="1"/>
  <c r="K21" i="1"/>
  <c r="J21" i="1"/>
  <c r="L17" i="1"/>
  <c r="K17" i="1"/>
  <c r="J17" i="1"/>
  <c r="L16" i="1"/>
  <c r="K16" i="1"/>
  <c r="J16" i="1"/>
  <c r="L15" i="1"/>
  <c r="K15" i="1"/>
  <c r="J15" i="1"/>
  <c r="V8" i="1"/>
  <c r="U8" i="1"/>
  <c r="T8" i="1"/>
  <c r="L8" i="1"/>
  <c r="K8" i="1"/>
  <c r="J8" i="1"/>
  <c r="V7" i="1"/>
  <c r="U7" i="1"/>
  <c r="T7" i="1"/>
  <c r="L7" i="1"/>
  <c r="K7" i="1"/>
  <c r="J7" i="1"/>
  <c r="V6" i="1"/>
  <c r="U6" i="1"/>
  <c r="L6" i="1"/>
  <c r="K6" i="1"/>
  <c r="J6" i="1"/>
  <c r="V5" i="1"/>
  <c r="U5" i="1"/>
  <c r="T5" i="1"/>
  <c r="L5" i="1"/>
  <c r="K5" i="1"/>
  <c r="J5" i="1"/>
  <c r="V4" i="1"/>
  <c r="U4" i="1"/>
  <c r="T4" i="1"/>
  <c r="L4" i="1"/>
  <c r="K4" i="1"/>
  <c r="J4" i="1"/>
  <c r="J10" i="1" l="1"/>
  <c r="L11" i="1"/>
  <c r="J11" i="1"/>
  <c r="K11" i="1"/>
  <c r="L14" i="1"/>
  <c r="G20" i="1"/>
  <c r="L20" i="1" s="1"/>
  <c r="L10" i="1"/>
  <c r="J12" i="1"/>
  <c r="J18" i="1"/>
  <c r="L13" i="1"/>
  <c r="G19" i="1"/>
  <c r="L19" i="1" s="1"/>
  <c r="J9" i="1"/>
  <c r="L12" i="1"/>
  <c r="K14" i="1"/>
  <c r="L9" i="1"/>
  <c r="F18" i="1"/>
  <c r="K18" i="1" s="1"/>
  <c r="E20" i="1" l="1"/>
  <c r="J20" i="1" s="1"/>
  <c r="J14" i="1"/>
  <c r="J13" i="1"/>
  <c r="E19" i="1"/>
  <c r="J19" i="1" s="1"/>
  <c r="K13" i="1"/>
  <c r="F19" i="1"/>
  <c r="K19" i="1" s="1"/>
</calcChain>
</file>

<file path=xl/sharedStrings.xml><?xml version="1.0" encoding="utf-8"?>
<sst xmlns="http://schemas.openxmlformats.org/spreadsheetml/2006/main" count="107" uniqueCount="56">
  <si>
    <t>Description</t>
  </si>
  <si>
    <t>Symbol</t>
  </si>
  <si>
    <t>h1</t>
  </si>
  <si>
    <t>h2</t>
  </si>
  <si>
    <t>h3</t>
  </si>
  <si>
    <t>Unit</t>
  </si>
  <si>
    <t>Young modulus</t>
  </si>
  <si>
    <t>E</t>
  </si>
  <si>
    <t>Pa</t>
  </si>
  <si>
    <t>GPa</t>
  </si>
  <si>
    <t>Blade's width</t>
  </si>
  <si>
    <t>b</t>
  </si>
  <si>
    <t>m</t>
  </si>
  <si>
    <t>mm</t>
  </si>
  <si>
    <t>Blade's thickness</t>
  </si>
  <si>
    <t>h</t>
  </si>
  <si>
    <t>um</t>
  </si>
  <si>
    <t>Blade's length</t>
  </si>
  <si>
    <t>L</t>
  </si>
  <si>
    <t>Mass</t>
  </si>
  <si>
    <t>M</t>
  </si>
  <si>
    <t>kg</t>
  </si>
  <si>
    <t>Axial stiffness</t>
  </si>
  <si>
    <t>Kx</t>
  </si>
  <si>
    <t>N/m</t>
  </si>
  <si>
    <t>N/um</t>
  </si>
  <si>
    <t>Transversal stiffness</t>
  </si>
  <si>
    <t>Ky</t>
  </si>
  <si>
    <t>N/mm</t>
  </si>
  <si>
    <t>Bending stiffness</t>
  </si>
  <si>
    <t>Kz</t>
  </si>
  <si>
    <t>Axial eigenfrequency</t>
  </si>
  <si>
    <t>fx</t>
  </si>
  <si>
    <t>Hz</t>
  </si>
  <si>
    <t>kHz</t>
  </si>
  <si>
    <t>Transversal eigenfrequency</t>
  </si>
  <si>
    <t>fy</t>
  </si>
  <si>
    <t>Bending eigenfrequency</t>
  </si>
  <si>
    <t>fz</t>
  </si>
  <si>
    <t>Axial eigenfrequency (FEM)</t>
  </si>
  <si>
    <t>fx_FEM</t>
  </si>
  <si>
    <t>Transversal eigenfrequency (FEM)</t>
  </si>
  <si>
    <t>fy_FEM</t>
  </si>
  <si>
    <t>Bending eigenfrequency (FEM)</t>
  </si>
  <si>
    <t>fz_FEM</t>
  </si>
  <si>
    <t>Ratio 1-fx/fx_FEM</t>
  </si>
  <si>
    <t>err_fx</t>
  </si>
  <si>
    <t>-</t>
  </si>
  <si>
    <t>Ratio 1-fy/fy_FEM</t>
  </si>
  <si>
    <t>Ratio 1-fz/fz_FEM</t>
  </si>
  <si>
    <t>Material SS</t>
  </si>
  <si>
    <t>Material Ti</t>
  </si>
  <si>
    <t>Von Mises stress @ dz = 10 mm</t>
  </si>
  <si>
    <t>sigma</t>
  </si>
  <si>
    <t>MPa</t>
  </si>
  <si>
    <t>Fill in the values and formulae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</si>
</sst>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4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0" fillId="2" borderId="9" xfId="0" applyNumberForma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/>
    <xf numFmtId="0" fontId="0" fillId="2" borderId="14" xfId="0" applyFill="1" applyBorder="1" applyAlignment="1">
      <alignment horizontal="center"/>
    </xf>
    <xf numFmtId="11" fontId="0" fillId="2" borderId="13" xfId="0" applyNumberFormat="1" applyFill="1" applyBorder="1"/>
    <xf numFmtId="11" fontId="0" fillId="2" borderId="15" xfId="0" applyNumberFormat="1" applyFill="1" applyBorder="1"/>
    <xf numFmtId="11" fontId="0" fillId="2" borderId="14" xfId="0" applyNumberFormat="1" applyFill="1" applyBorder="1"/>
    <xf numFmtId="0" fontId="0" fillId="2" borderId="16" xfId="0" applyFill="1" applyBorder="1" applyAlignment="1">
      <alignment horizontal="center"/>
    </xf>
    <xf numFmtId="1" fontId="0" fillId="2" borderId="13" xfId="0" applyNumberFormat="1" applyFill="1" applyBorder="1" applyAlignment="1">
      <alignment horizontal="center"/>
    </xf>
    <xf numFmtId="1" fontId="0" fillId="2" borderId="15" xfId="0" applyNumberFormat="1" applyFill="1" applyBorder="1" applyAlignment="1">
      <alignment horizontal="center"/>
    </xf>
    <xf numFmtId="1" fontId="0" fillId="2" borderId="14" xfId="0" applyNumberFormat="1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11" fontId="0" fillId="3" borderId="13" xfId="0" applyNumberFormat="1" applyFill="1" applyBorder="1"/>
    <xf numFmtId="11" fontId="0" fillId="3" borderId="15" xfId="0" applyNumberFormat="1" applyFill="1" applyBorder="1"/>
    <xf numFmtId="11" fontId="0" fillId="3" borderId="14" xfId="0" applyNumberFormat="1" applyFill="1" applyBorder="1"/>
    <xf numFmtId="2" fontId="0" fillId="2" borderId="13" xfId="0" applyNumberFormat="1" applyFill="1" applyBorder="1" applyAlignment="1">
      <alignment horizontal="center"/>
    </xf>
    <xf numFmtId="2" fontId="0" fillId="2" borderId="15" xfId="0" applyNumberFormat="1" applyFill="1" applyBorder="1" applyAlignment="1">
      <alignment horizontal="center"/>
    </xf>
    <xf numFmtId="2" fontId="0" fillId="2" borderId="14" xfId="0" applyNumberFormat="1" applyFill="1" applyBorder="1" applyAlignment="1">
      <alignment horizontal="center"/>
    </xf>
    <xf numFmtId="2" fontId="0" fillId="3" borderId="13" xfId="0" applyNumberFormat="1" applyFill="1" applyBorder="1"/>
    <xf numFmtId="2" fontId="0" fillId="3" borderId="15" xfId="0" applyNumberFormat="1" applyFill="1" applyBorder="1"/>
    <xf numFmtId="2" fontId="0" fillId="3" borderId="14" xfId="0" applyNumberFormat="1" applyFill="1" applyBorder="1"/>
    <xf numFmtId="0" fontId="0" fillId="3" borderId="13" xfId="0" applyFill="1" applyBorder="1"/>
    <xf numFmtId="0" fontId="0" fillId="3" borderId="15" xfId="0" applyFill="1" applyBorder="1"/>
    <xf numFmtId="0" fontId="0" fillId="3" borderId="14" xfId="0" applyFill="1" applyBorder="1"/>
    <xf numFmtId="10" fontId="0" fillId="2" borderId="13" xfId="0" applyNumberFormat="1" applyFill="1" applyBorder="1"/>
    <xf numFmtId="10" fontId="0" fillId="2" borderId="15" xfId="0" applyNumberFormat="1" applyFill="1" applyBorder="1"/>
    <xf numFmtId="10" fontId="0" fillId="2" borderId="14" xfId="0" applyNumberFormat="1" applyFill="1" applyBorder="1"/>
    <xf numFmtId="10" fontId="0" fillId="2" borderId="13" xfId="0" applyNumberFormat="1" applyFill="1" applyBorder="1" applyAlignment="1">
      <alignment horizontal="center"/>
    </xf>
    <xf numFmtId="10" fontId="0" fillId="2" borderId="15" xfId="0" applyNumberFormat="1" applyFill="1" applyBorder="1" applyAlignment="1">
      <alignment horizontal="center"/>
    </xf>
    <xf numFmtId="10" fontId="0" fillId="2" borderId="14" xfId="0" applyNumberFormat="1" applyFill="1" applyBorder="1" applyAlignment="1">
      <alignment horizontal="center"/>
    </xf>
    <xf numFmtId="0" fontId="0" fillId="2" borderId="18" xfId="0" applyFill="1" applyBorder="1"/>
    <xf numFmtId="0" fontId="0" fillId="2" borderId="19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23" xfId="0" applyFill="1" applyBorder="1"/>
    <xf numFmtId="0" fontId="0" fillId="2" borderId="24" xfId="0" applyFill="1" applyBorder="1" applyAlignment="1">
      <alignment horizontal="center"/>
    </xf>
    <xf numFmtId="11" fontId="0" fillId="2" borderId="23" xfId="0" applyNumberFormat="1" applyFill="1" applyBorder="1"/>
    <xf numFmtId="11" fontId="0" fillId="2" borderId="25" xfId="0" applyNumberFormat="1" applyFill="1" applyBorder="1"/>
    <xf numFmtId="11" fontId="0" fillId="2" borderId="24" xfId="0" applyNumberFormat="1" applyFill="1" applyBorder="1"/>
    <xf numFmtId="0" fontId="0" fillId="2" borderId="26" xfId="0" applyFill="1" applyBorder="1" applyAlignment="1">
      <alignment horizontal="center"/>
    </xf>
    <xf numFmtId="1" fontId="0" fillId="2" borderId="23" xfId="0" applyNumberFormat="1" applyFill="1" applyBorder="1" applyAlignment="1">
      <alignment horizontal="center"/>
    </xf>
    <xf numFmtId="1" fontId="0" fillId="2" borderId="25" xfId="0" applyNumberFormat="1" applyFill="1" applyBorder="1" applyAlignment="1">
      <alignment horizontal="center"/>
    </xf>
    <xf numFmtId="1" fontId="0" fillId="2" borderId="24" xfId="0" applyNumberFormat="1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164" fontId="0" fillId="2" borderId="18" xfId="0" applyNumberFormat="1" applyFill="1" applyBorder="1"/>
    <xf numFmtId="164" fontId="0" fillId="2" borderId="20" xfId="0" applyNumberFormat="1" applyFill="1" applyBorder="1"/>
    <xf numFmtId="164" fontId="0" fillId="2" borderId="19" xfId="0" applyNumberFormat="1" applyFill="1" applyBorder="1"/>
    <xf numFmtId="1" fontId="0" fillId="2" borderId="18" xfId="0" applyNumberFormat="1" applyFill="1" applyBorder="1" applyAlignment="1">
      <alignment horizontal="center"/>
    </xf>
    <xf numFmtId="1" fontId="0" fillId="2" borderId="20" xfId="0" applyNumberFormat="1" applyFill="1" applyBorder="1" applyAlignment="1">
      <alignment horizontal="center"/>
    </xf>
    <xf numFmtId="1" fontId="0" fillId="2" borderId="19" xfId="0" applyNumberFormat="1" applyFill="1" applyBorder="1" applyAlignment="1">
      <alignment horizontal="center"/>
    </xf>
    <xf numFmtId="11" fontId="0" fillId="3" borderId="8" xfId="0" applyNumberFormat="1" applyFill="1" applyBorder="1"/>
    <xf numFmtId="11" fontId="0" fillId="3" borderId="10" xfId="0" applyNumberFormat="1" applyFill="1" applyBorder="1"/>
    <xf numFmtId="11" fontId="0" fillId="3" borderId="9" xfId="0" applyNumberFormat="1" applyFill="1" applyBorder="1"/>
    <xf numFmtId="165" fontId="0" fillId="2" borderId="10" xfId="0" applyNumberFormat="1" applyFill="1" applyBorder="1" applyAlignment="1">
      <alignment horizontal="center"/>
    </xf>
    <xf numFmtId="11" fontId="0" fillId="2" borderId="28" xfId="0" applyNumberFormat="1" applyFill="1" applyBorder="1"/>
    <xf numFmtId="2" fontId="0" fillId="2" borderId="28" xfId="0" applyNumberFormat="1" applyFill="1" applyBorder="1" applyAlignment="1">
      <alignment horizontal="center"/>
    </xf>
    <xf numFmtId="2" fontId="0" fillId="2" borderId="28" xfId="0" applyNumberFormat="1" applyFill="1" applyBorder="1"/>
    <xf numFmtId="0" fontId="0" fillId="2" borderId="28" xfId="0" applyFill="1" applyBorder="1"/>
    <xf numFmtId="10" fontId="0" fillId="2" borderId="28" xfId="0" applyNumberFormat="1" applyFill="1" applyBorder="1"/>
    <xf numFmtId="10" fontId="0" fillId="2" borderId="28" xfId="0" applyNumberFormat="1" applyFill="1" applyBorder="1" applyAlignment="1">
      <alignment horizontal="center"/>
    </xf>
    <xf numFmtId="0" fontId="0" fillId="2" borderId="30" xfId="0" applyFill="1" applyBorder="1"/>
    <xf numFmtId="0" fontId="0" fillId="2" borderId="31" xfId="0" applyFill="1" applyBorder="1" applyAlignment="1">
      <alignment horizontal="center"/>
    </xf>
    <xf numFmtId="10" fontId="0" fillId="2" borderId="30" xfId="0" applyNumberFormat="1" applyFill="1" applyBorder="1"/>
    <xf numFmtId="10" fontId="0" fillId="2" borderId="32" xfId="0" applyNumberFormat="1" applyFill="1" applyBorder="1"/>
    <xf numFmtId="10" fontId="0" fillId="2" borderId="31" xfId="0" applyNumberFormat="1" applyFill="1" applyBorder="1"/>
    <xf numFmtId="0" fontId="0" fillId="2" borderId="33" xfId="0" applyFill="1" applyBorder="1" applyAlignment="1">
      <alignment horizontal="center"/>
    </xf>
    <xf numFmtId="10" fontId="0" fillId="2" borderId="30" xfId="0" applyNumberFormat="1" applyFill="1" applyBorder="1" applyAlignment="1">
      <alignment horizontal="center"/>
    </xf>
    <xf numFmtId="10" fontId="0" fillId="2" borderId="32" xfId="0" applyNumberFormat="1" applyFill="1" applyBorder="1" applyAlignment="1">
      <alignment horizontal="center"/>
    </xf>
    <xf numFmtId="10" fontId="0" fillId="2" borderId="31" xfId="0" applyNumberFormat="1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 applyAlignment="1">
      <alignment horizontal="center"/>
    </xf>
    <xf numFmtId="11" fontId="0" fillId="3" borderId="4" xfId="0" applyNumberFormat="1" applyFill="1" applyBorder="1"/>
    <xf numFmtId="11" fontId="0" fillId="3" borderId="6" xfId="0" applyNumberFormat="1" applyFill="1" applyBorder="1"/>
    <xf numFmtId="11" fontId="0" fillId="3" borderId="35" xfId="0" applyNumberFormat="1" applyFill="1" applyBorder="1"/>
    <xf numFmtId="0" fontId="0" fillId="2" borderId="7" xfId="0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35" xfId="0" applyNumberFormat="1" applyFill="1" applyBorder="1" applyAlignment="1">
      <alignment horizontal="center"/>
    </xf>
    <xf numFmtId="0" fontId="3" fillId="2" borderId="0" xfId="0" applyFont="1" applyFill="1"/>
    <xf numFmtId="11" fontId="0" fillId="2" borderId="0" xfId="0" applyNumberFormat="1" applyFill="1" applyBorder="1"/>
    <xf numFmtId="11" fontId="2" fillId="3" borderId="7" xfId="0" applyNumberFormat="1" applyFont="1" applyFill="1" applyBorder="1"/>
    <xf numFmtId="1" fontId="0" fillId="2" borderId="30" xfId="0" applyNumberFormat="1" applyFill="1" applyBorder="1" applyAlignment="1">
      <alignment horizontal="center"/>
    </xf>
    <xf numFmtId="1" fontId="0" fillId="2" borderId="32" xfId="0" applyNumberFormat="1" applyFill="1" applyBorder="1" applyAlignment="1">
      <alignment horizontal="center"/>
    </xf>
    <xf numFmtId="1" fontId="0" fillId="2" borderId="31" xfId="0" applyNumberFormat="1" applyFill="1" applyBorder="1" applyAlignment="1">
      <alignment horizontal="center"/>
    </xf>
    <xf numFmtId="2" fontId="0" fillId="2" borderId="36" xfId="0" applyNumberFormat="1" applyFill="1" applyBorder="1" applyAlignment="1">
      <alignment horizontal="center"/>
    </xf>
    <xf numFmtId="2" fontId="0" fillId="2" borderId="37" xfId="0" applyNumberFormat="1" applyFill="1" applyBorder="1" applyAlignment="1">
      <alignment horizontal="center"/>
    </xf>
    <xf numFmtId="2" fontId="0" fillId="2" borderId="38" xfId="0" applyNumberFormat="1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10" fontId="0" fillId="2" borderId="0" xfId="0" applyNumberFormat="1" applyFill="1" applyBorder="1" applyAlignment="1">
      <alignment horizontal="center"/>
    </xf>
    <xf numFmtId="1" fontId="0" fillId="2" borderId="40" xfId="0" applyNumberFormat="1" applyFill="1" applyBorder="1" applyAlignment="1">
      <alignment horizontal="center"/>
    </xf>
    <xf numFmtId="165" fontId="0" fillId="2" borderId="41" xfId="0" applyNumberFormat="1" applyFill="1" applyBorder="1" applyAlignment="1">
      <alignment horizontal="center"/>
    </xf>
    <xf numFmtId="1" fontId="0" fillId="2" borderId="41" xfId="0" applyNumberFormat="1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10" fontId="0" fillId="2" borderId="43" xfId="0" applyNumberFormat="1" applyFill="1" applyBorder="1" applyAlignment="1">
      <alignment horizontal="center"/>
    </xf>
    <xf numFmtId="10" fontId="0" fillId="2" borderId="44" xfId="0" applyNumberFormat="1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164" fontId="0" fillId="2" borderId="30" xfId="0" applyNumberFormat="1" applyFill="1" applyBorder="1"/>
    <xf numFmtId="164" fontId="0" fillId="2" borderId="32" xfId="0" applyNumberFormat="1" applyFill="1" applyBorder="1"/>
    <xf numFmtId="164" fontId="0" fillId="2" borderId="31" xfId="0" applyNumberFormat="1" applyFill="1" applyBorder="1"/>
    <xf numFmtId="11" fontId="0" fillId="3" borderId="36" xfId="0" applyNumberFormat="1" applyFill="1" applyBorder="1"/>
    <xf numFmtId="11" fontId="0" fillId="3" borderId="37" xfId="0" applyNumberFormat="1" applyFill="1" applyBorder="1"/>
    <xf numFmtId="11" fontId="0" fillId="3" borderId="38" xfId="0" applyNumberFormat="1" applyFill="1" applyBorder="1"/>
    <xf numFmtId="2" fontId="0" fillId="2" borderId="0" xfId="0" applyNumberFormat="1" applyFill="1" applyBorder="1"/>
    <xf numFmtId="0" fontId="0" fillId="2" borderId="0" xfId="0" applyFill="1" applyBorder="1"/>
    <xf numFmtId="10" fontId="0" fillId="2" borderId="0" xfId="0" applyNumberFormat="1" applyFill="1" applyBorder="1"/>
    <xf numFmtId="11" fontId="0" fillId="2" borderId="40" xfId="0" applyNumberFormat="1" applyFill="1" applyBorder="1"/>
    <xf numFmtId="11" fontId="0" fillId="2" borderId="41" xfId="0" applyNumberFormat="1" applyFill="1" applyBorder="1"/>
    <xf numFmtId="10" fontId="0" fillId="2" borderId="43" xfId="0" applyNumberFormat="1" applyFill="1" applyBorder="1"/>
    <xf numFmtId="10" fontId="0" fillId="2" borderId="44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80301-C8A5-ED46-A2A2-6CEDE71A67AA}">
  <dimension ref="A1:W26"/>
  <sheetViews>
    <sheetView tabSelected="1" zoomScale="213" zoomScaleNormal="213" workbookViewId="0">
      <selection activeCell="F26" sqref="F26"/>
    </sheetView>
  </sheetViews>
  <sheetFormatPr baseColWidth="10" defaultRowHeight="16" x14ac:dyDescent="0.2"/>
  <cols>
    <col min="1" max="1" width="6.6640625" style="1" customWidth="1"/>
    <col min="2" max="2" width="31.33203125" style="1" customWidth="1"/>
    <col min="3" max="3" width="10.83203125" style="2"/>
    <col min="4" max="4" width="2" style="2" customWidth="1"/>
    <col min="5" max="7" width="10.83203125" style="1"/>
    <col min="8" max="8" width="6.33203125" style="2" customWidth="1"/>
    <col min="9" max="9" width="2" style="2" customWidth="1"/>
    <col min="10" max="12" width="10.83203125" style="1"/>
    <col min="13" max="13" width="6.33203125" style="1" customWidth="1"/>
    <col min="14" max="14" width="2" style="1" customWidth="1"/>
    <col min="15" max="17" width="10.83203125" style="1"/>
    <col min="18" max="18" width="6.33203125" style="1" customWidth="1"/>
    <col min="19" max="19" width="2" style="1" customWidth="1"/>
    <col min="20" max="22" width="10.83203125" style="1"/>
    <col min="23" max="23" width="6.1640625" style="1" customWidth="1"/>
    <col min="24" max="16384" width="10.83203125" style="1"/>
  </cols>
  <sheetData>
    <row r="1" spans="1:23" ht="17" thickBot="1" x14ac:dyDescent="0.25">
      <c r="A1" s="97"/>
      <c r="B1" s="98" t="s">
        <v>55</v>
      </c>
    </row>
    <row r="2" spans="1:23" ht="17" thickBot="1" x14ac:dyDescent="0.25">
      <c r="E2" s="48" t="s">
        <v>50</v>
      </c>
      <c r="F2" s="49"/>
      <c r="G2" s="50"/>
      <c r="J2" s="48" t="s">
        <v>50</v>
      </c>
      <c r="K2" s="49"/>
      <c r="L2" s="50"/>
      <c r="O2" s="48" t="s">
        <v>51</v>
      </c>
      <c r="P2" s="49"/>
      <c r="Q2" s="50"/>
      <c r="R2" s="2"/>
      <c r="S2" s="2"/>
      <c r="T2" s="48" t="s">
        <v>51</v>
      </c>
      <c r="U2" s="49"/>
      <c r="V2" s="50"/>
    </row>
    <row r="3" spans="1:23" ht="17" thickBot="1" x14ac:dyDescent="0.25">
      <c r="B3" s="4" t="s">
        <v>0</v>
      </c>
      <c r="C3" s="5" t="s">
        <v>1</v>
      </c>
      <c r="D3" s="6"/>
      <c r="E3" s="7" t="s">
        <v>2</v>
      </c>
      <c r="F3" s="8" t="s">
        <v>3</v>
      </c>
      <c r="G3" s="5" t="s">
        <v>4</v>
      </c>
      <c r="H3" s="9" t="s">
        <v>5</v>
      </c>
      <c r="I3" s="6"/>
      <c r="J3" s="7" t="s">
        <v>2</v>
      </c>
      <c r="K3" s="8" t="s">
        <v>3</v>
      </c>
      <c r="L3" s="5" t="s">
        <v>4</v>
      </c>
      <c r="M3" s="3" t="s">
        <v>5</v>
      </c>
      <c r="O3" s="7" t="s">
        <v>2</v>
      </c>
      <c r="P3" s="8" t="s">
        <v>3</v>
      </c>
      <c r="Q3" s="5" t="s">
        <v>4</v>
      </c>
      <c r="R3" s="9" t="s">
        <v>5</v>
      </c>
      <c r="S3" s="6"/>
      <c r="T3" s="7" t="s">
        <v>2</v>
      </c>
      <c r="U3" s="8" t="s">
        <v>3</v>
      </c>
      <c r="V3" s="5" t="s">
        <v>4</v>
      </c>
      <c r="W3" s="3" t="s">
        <v>5</v>
      </c>
    </row>
    <row r="4" spans="1:23" x14ac:dyDescent="0.2">
      <c r="B4" s="51" t="s">
        <v>6</v>
      </c>
      <c r="C4" s="52" t="s">
        <v>7</v>
      </c>
      <c r="E4" s="53">
        <v>200000000000</v>
      </c>
      <c r="F4" s="54">
        <v>200000000000</v>
      </c>
      <c r="G4" s="55">
        <v>200000000000</v>
      </c>
      <c r="H4" s="56" t="s">
        <v>8</v>
      </c>
      <c r="J4" s="57">
        <f>E4/1000000000</f>
        <v>200</v>
      </c>
      <c r="K4" s="58">
        <f t="shared" ref="K4:L4" si="0">F4/1000000000</f>
        <v>200</v>
      </c>
      <c r="L4" s="59">
        <f t="shared" si="0"/>
        <v>200</v>
      </c>
      <c r="M4" s="60" t="s">
        <v>9</v>
      </c>
      <c r="O4" s="53">
        <v>114000000000</v>
      </c>
      <c r="P4" s="54">
        <v>114000000000</v>
      </c>
      <c r="Q4" s="55">
        <v>114000000000</v>
      </c>
      <c r="R4" s="60" t="s">
        <v>8</v>
      </c>
      <c r="S4" s="2"/>
      <c r="T4" s="57">
        <f>O4/1000000000</f>
        <v>114</v>
      </c>
      <c r="U4" s="58">
        <f t="shared" ref="U4:V4" si="1">P4/1000000000</f>
        <v>114</v>
      </c>
      <c r="V4" s="59">
        <f t="shared" si="1"/>
        <v>114</v>
      </c>
      <c r="W4" s="60" t="s">
        <v>9</v>
      </c>
    </row>
    <row r="5" spans="1:23" x14ac:dyDescent="0.2">
      <c r="B5" s="16" t="s">
        <v>10</v>
      </c>
      <c r="C5" s="17" t="s">
        <v>11</v>
      </c>
      <c r="E5" s="18">
        <v>0.01</v>
      </c>
      <c r="F5" s="19">
        <v>0.01</v>
      </c>
      <c r="G5" s="20">
        <v>0.01</v>
      </c>
      <c r="H5" s="21" t="s">
        <v>12</v>
      </c>
      <c r="J5" s="22">
        <f>E5*1000</f>
        <v>10</v>
      </c>
      <c r="K5" s="23">
        <f t="shared" ref="K5:L5" si="2">F5*1000</f>
        <v>10</v>
      </c>
      <c r="L5" s="24">
        <f t="shared" si="2"/>
        <v>10</v>
      </c>
      <c r="M5" s="25" t="s">
        <v>13</v>
      </c>
      <c r="O5" s="18">
        <v>0.01</v>
      </c>
      <c r="P5" s="19">
        <v>0.01</v>
      </c>
      <c r="Q5" s="20">
        <v>0.01</v>
      </c>
      <c r="R5" s="25" t="s">
        <v>12</v>
      </c>
      <c r="S5" s="2"/>
      <c r="T5" s="22">
        <f>O5*1000</f>
        <v>10</v>
      </c>
      <c r="U5" s="23">
        <f t="shared" ref="U5:V5" si="3">P5*1000</f>
        <v>10</v>
      </c>
      <c r="V5" s="24">
        <f t="shared" si="3"/>
        <v>10</v>
      </c>
      <c r="W5" s="25" t="s">
        <v>13</v>
      </c>
    </row>
    <row r="6" spans="1:23" x14ac:dyDescent="0.2">
      <c r="B6" s="16" t="s">
        <v>14</v>
      </c>
      <c r="C6" s="17" t="s">
        <v>15</v>
      </c>
      <c r="E6" s="18">
        <v>2.9999999999999997E-4</v>
      </c>
      <c r="F6" s="19">
        <v>3.5E-4</v>
      </c>
      <c r="G6" s="20">
        <v>4.0000000000000002E-4</v>
      </c>
      <c r="H6" s="21" t="s">
        <v>12</v>
      </c>
      <c r="J6" s="22">
        <f>E6*1000000</f>
        <v>300</v>
      </c>
      <c r="K6" s="23">
        <f t="shared" ref="K6:L6" si="4">F6*1000000</f>
        <v>350</v>
      </c>
      <c r="L6" s="24">
        <f t="shared" si="4"/>
        <v>400</v>
      </c>
      <c r="M6" s="25" t="s">
        <v>16</v>
      </c>
      <c r="O6" s="18">
        <v>2.0000000000000001E-4</v>
      </c>
      <c r="P6" s="19">
        <v>2.9999999999999997E-4</v>
      </c>
      <c r="Q6" s="20">
        <v>4.0000000000000002E-4</v>
      </c>
      <c r="R6" s="25" t="s">
        <v>12</v>
      </c>
      <c r="S6" s="2"/>
      <c r="T6" s="22">
        <f>O6*1000000</f>
        <v>200</v>
      </c>
      <c r="U6" s="23">
        <f t="shared" ref="U6:V6" si="5">P6*1000000</f>
        <v>300</v>
      </c>
      <c r="V6" s="24">
        <f t="shared" si="5"/>
        <v>400</v>
      </c>
      <c r="W6" s="25" t="s">
        <v>16</v>
      </c>
    </row>
    <row r="7" spans="1:23" x14ac:dyDescent="0.2">
      <c r="B7" s="16" t="s">
        <v>17</v>
      </c>
      <c r="C7" s="17" t="s">
        <v>18</v>
      </c>
      <c r="E7" s="18">
        <v>0.04</v>
      </c>
      <c r="F7" s="19">
        <v>0.04</v>
      </c>
      <c r="G7" s="20">
        <v>0.04</v>
      </c>
      <c r="H7" s="21" t="s">
        <v>12</v>
      </c>
      <c r="J7" s="22">
        <f>E7*1000</f>
        <v>40</v>
      </c>
      <c r="K7" s="23">
        <f t="shared" ref="K7:L8" si="6">F7*1000</f>
        <v>40</v>
      </c>
      <c r="L7" s="24">
        <f t="shared" si="6"/>
        <v>40</v>
      </c>
      <c r="M7" s="25" t="s">
        <v>13</v>
      </c>
      <c r="O7" s="18">
        <v>0.04</v>
      </c>
      <c r="P7" s="19">
        <v>0.04</v>
      </c>
      <c r="Q7" s="20">
        <v>0.04</v>
      </c>
      <c r="R7" s="25" t="s">
        <v>12</v>
      </c>
      <c r="S7" s="2"/>
      <c r="T7" s="22">
        <f>O7*1000</f>
        <v>40</v>
      </c>
      <c r="U7" s="23">
        <f t="shared" ref="U7:V8" si="7">P7*1000</f>
        <v>40</v>
      </c>
      <c r="V7" s="24">
        <f t="shared" si="7"/>
        <v>40</v>
      </c>
      <c r="W7" s="25" t="s">
        <v>13</v>
      </c>
    </row>
    <row r="8" spans="1:23" ht="17" thickBot="1" x14ac:dyDescent="0.25">
      <c r="B8" s="44" t="s">
        <v>19</v>
      </c>
      <c r="C8" s="45" t="s">
        <v>20</v>
      </c>
      <c r="E8" s="61">
        <v>1.4999999999999999E-2</v>
      </c>
      <c r="F8" s="62">
        <v>1.4999999999999999E-2</v>
      </c>
      <c r="G8" s="63">
        <v>1.4999999999999999E-2</v>
      </c>
      <c r="H8" s="46" t="s">
        <v>21</v>
      </c>
      <c r="J8" s="64">
        <f>E8*1000</f>
        <v>15</v>
      </c>
      <c r="K8" s="65">
        <f t="shared" si="6"/>
        <v>15</v>
      </c>
      <c r="L8" s="66">
        <f t="shared" si="6"/>
        <v>15</v>
      </c>
      <c r="M8" s="47" t="s">
        <v>21</v>
      </c>
      <c r="O8" s="116">
        <v>1.4999999999999999E-2</v>
      </c>
      <c r="P8" s="117">
        <v>1.4999999999999999E-2</v>
      </c>
      <c r="Q8" s="118">
        <v>1.4999999999999999E-2</v>
      </c>
      <c r="R8" s="86" t="s">
        <v>21</v>
      </c>
      <c r="S8" s="2"/>
      <c r="T8" s="99">
        <f>O8*1000</f>
        <v>15</v>
      </c>
      <c r="U8" s="100">
        <f t="shared" si="7"/>
        <v>15</v>
      </c>
      <c r="V8" s="101">
        <f t="shared" si="7"/>
        <v>15</v>
      </c>
      <c r="W8" s="86" t="s">
        <v>21</v>
      </c>
    </row>
    <row r="9" spans="1:23" x14ac:dyDescent="0.2">
      <c r="B9" s="10" t="s">
        <v>22</v>
      </c>
      <c r="C9" s="11" t="s">
        <v>23</v>
      </c>
      <c r="E9" s="67"/>
      <c r="F9" s="68"/>
      <c r="G9" s="69"/>
      <c r="H9" s="12" t="s">
        <v>24</v>
      </c>
      <c r="J9" s="13">
        <f>E9/1000000</f>
        <v>0</v>
      </c>
      <c r="K9" s="70">
        <f t="shared" ref="K9:L9" si="8">F9/1000000</f>
        <v>0</v>
      </c>
      <c r="L9" s="14">
        <f t="shared" si="8"/>
        <v>0</v>
      </c>
      <c r="M9" s="15" t="s">
        <v>25</v>
      </c>
      <c r="O9" s="125"/>
      <c r="P9" s="126"/>
      <c r="Q9" s="126"/>
      <c r="R9" s="111"/>
      <c r="S9" s="2"/>
      <c r="T9" s="108"/>
      <c r="U9" s="109"/>
      <c r="V9" s="110"/>
      <c r="W9" s="111"/>
    </row>
    <row r="10" spans="1:23" x14ac:dyDescent="0.2">
      <c r="B10" s="16" t="s">
        <v>26</v>
      </c>
      <c r="C10" s="17" t="s">
        <v>27</v>
      </c>
      <c r="E10" s="26"/>
      <c r="F10" s="27"/>
      <c r="G10" s="28"/>
      <c r="H10" s="21" t="s">
        <v>24</v>
      </c>
      <c r="J10" s="29">
        <f>E10/1000</f>
        <v>0</v>
      </c>
      <c r="K10" s="30">
        <f t="shared" ref="K10:L10" si="9">F10/1000</f>
        <v>0</v>
      </c>
      <c r="L10" s="31">
        <f t="shared" si="9"/>
        <v>0</v>
      </c>
      <c r="M10" s="25" t="s">
        <v>28</v>
      </c>
      <c r="O10" s="71"/>
      <c r="P10" s="97"/>
      <c r="Q10" s="97"/>
      <c r="R10" s="112"/>
      <c r="S10" s="2"/>
      <c r="T10" s="72"/>
      <c r="U10" s="106"/>
      <c r="V10" s="106"/>
      <c r="W10" s="112"/>
    </row>
    <row r="11" spans="1:23" x14ac:dyDescent="0.2">
      <c r="B11" s="16" t="s">
        <v>29</v>
      </c>
      <c r="C11" s="17" t="s">
        <v>30</v>
      </c>
      <c r="E11" s="32"/>
      <c r="F11" s="33"/>
      <c r="G11" s="34"/>
      <c r="H11" s="21" t="s">
        <v>24</v>
      </c>
      <c r="J11" s="29">
        <f>E11</f>
        <v>0</v>
      </c>
      <c r="K11" s="30">
        <f t="shared" ref="K11:L11" si="10">F11</f>
        <v>0</v>
      </c>
      <c r="L11" s="31">
        <f t="shared" si="10"/>
        <v>0</v>
      </c>
      <c r="M11" s="25" t="s">
        <v>24</v>
      </c>
      <c r="O11" s="73"/>
      <c r="P11" s="122"/>
      <c r="Q11" s="122"/>
      <c r="R11" s="112"/>
      <c r="S11" s="2"/>
      <c r="T11" s="72"/>
      <c r="U11" s="106"/>
      <c r="V11" s="106"/>
      <c r="W11" s="112"/>
    </row>
    <row r="12" spans="1:23" x14ac:dyDescent="0.2">
      <c r="B12" s="16" t="s">
        <v>31</v>
      </c>
      <c r="C12" s="17" t="s">
        <v>32</v>
      </c>
      <c r="E12" s="32"/>
      <c r="F12" s="33"/>
      <c r="G12" s="34"/>
      <c r="H12" s="21" t="s">
        <v>33</v>
      </c>
      <c r="J12" s="29">
        <f>E12/1000</f>
        <v>0</v>
      </c>
      <c r="K12" s="30">
        <f t="shared" ref="K12:L12" si="11">F12/1000</f>
        <v>0</v>
      </c>
      <c r="L12" s="31">
        <f t="shared" si="11"/>
        <v>0</v>
      </c>
      <c r="M12" s="25" t="s">
        <v>34</v>
      </c>
      <c r="O12" s="73"/>
      <c r="P12" s="122"/>
      <c r="Q12" s="122"/>
      <c r="R12" s="112"/>
      <c r="S12" s="2"/>
      <c r="T12" s="72"/>
      <c r="U12" s="106"/>
      <c r="V12" s="106"/>
      <c r="W12" s="112"/>
    </row>
    <row r="13" spans="1:23" x14ac:dyDescent="0.2">
      <c r="B13" s="16" t="s">
        <v>35</v>
      </c>
      <c r="C13" s="17" t="s">
        <v>36</v>
      </c>
      <c r="E13" s="32"/>
      <c r="F13" s="33"/>
      <c r="G13" s="34"/>
      <c r="H13" s="21" t="s">
        <v>33</v>
      </c>
      <c r="J13" s="29">
        <f>E13</f>
        <v>0</v>
      </c>
      <c r="K13" s="30">
        <f t="shared" ref="K13:L14" si="12">F13</f>
        <v>0</v>
      </c>
      <c r="L13" s="31">
        <f t="shared" si="12"/>
        <v>0</v>
      </c>
      <c r="M13" s="25" t="s">
        <v>33</v>
      </c>
      <c r="O13" s="73"/>
      <c r="P13" s="122"/>
      <c r="Q13" s="122"/>
      <c r="R13" s="112"/>
      <c r="S13" s="2"/>
      <c r="T13" s="72"/>
      <c r="U13" s="106"/>
      <c r="V13" s="106"/>
      <c r="W13" s="112"/>
    </row>
    <row r="14" spans="1:23" x14ac:dyDescent="0.2">
      <c r="B14" s="16" t="s">
        <v>37</v>
      </c>
      <c r="C14" s="17" t="s">
        <v>38</v>
      </c>
      <c r="E14" s="32"/>
      <c r="F14" s="33"/>
      <c r="G14" s="34"/>
      <c r="H14" s="21" t="s">
        <v>33</v>
      </c>
      <c r="J14" s="29">
        <f>E14</f>
        <v>0</v>
      </c>
      <c r="K14" s="30">
        <f t="shared" si="12"/>
        <v>0</v>
      </c>
      <c r="L14" s="31">
        <f t="shared" si="12"/>
        <v>0</v>
      </c>
      <c r="M14" s="25" t="s">
        <v>33</v>
      </c>
      <c r="O14" s="73"/>
      <c r="P14" s="122"/>
      <c r="Q14" s="122"/>
      <c r="R14" s="112"/>
      <c r="S14" s="2"/>
      <c r="T14" s="72"/>
      <c r="U14" s="106"/>
      <c r="V14" s="106"/>
      <c r="W14" s="112"/>
    </row>
    <row r="15" spans="1:23" x14ac:dyDescent="0.2">
      <c r="B15" s="16" t="s">
        <v>39</v>
      </c>
      <c r="C15" s="17" t="s">
        <v>40</v>
      </c>
      <c r="E15" s="35"/>
      <c r="F15" s="36"/>
      <c r="G15" s="37"/>
      <c r="H15" s="21" t="s">
        <v>33</v>
      </c>
      <c r="J15" s="29">
        <f>E15/1000</f>
        <v>0</v>
      </c>
      <c r="K15" s="30">
        <f t="shared" ref="K15:L15" si="13">F15/1000</f>
        <v>0</v>
      </c>
      <c r="L15" s="31">
        <f t="shared" si="13"/>
        <v>0</v>
      </c>
      <c r="M15" s="25" t="s">
        <v>34</v>
      </c>
      <c r="O15" s="74"/>
      <c r="P15" s="123"/>
      <c r="Q15" s="123"/>
      <c r="R15" s="112"/>
      <c r="S15" s="2"/>
      <c r="T15" s="72"/>
      <c r="U15" s="106"/>
      <c r="V15" s="106"/>
      <c r="W15" s="112"/>
    </row>
    <row r="16" spans="1:23" x14ac:dyDescent="0.2">
      <c r="B16" s="16" t="s">
        <v>41</v>
      </c>
      <c r="C16" s="17" t="s">
        <v>42</v>
      </c>
      <c r="E16" s="35"/>
      <c r="F16" s="36"/>
      <c r="G16" s="37"/>
      <c r="H16" s="21" t="s">
        <v>33</v>
      </c>
      <c r="J16" s="29">
        <f>E16</f>
        <v>0</v>
      </c>
      <c r="K16" s="30">
        <f t="shared" ref="K16:L20" si="14">F16</f>
        <v>0</v>
      </c>
      <c r="L16" s="31">
        <f t="shared" si="14"/>
        <v>0</v>
      </c>
      <c r="M16" s="25" t="s">
        <v>33</v>
      </c>
      <c r="O16" s="74"/>
      <c r="P16" s="123"/>
      <c r="Q16" s="123"/>
      <c r="R16" s="112"/>
      <c r="S16" s="2"/>
      <c r="T16" s="72"/>
      <c r="U16" s="106"/>
      <c r="V16" s="106"/>
      <c r="W16" s="112"/>
    </row>
    <row r="17" spans="2:23" x14ac:dyDescent="0.2">
      <c r="B17" s="16" t="s">
        <v>43</v>
      </c>
      <c r="C17" s="17" t="s">
        <v>44</v>
      </c>
      <c r="E17" s="35"/>
      <c r="F17" s="36"/>
      <c r="G17" s="37"/>
      <c r="H17" s="21" t="s">
        <v>33</v>
      </c>
      <c r="J17" s="29">
        <f>E17</f>
        <v>0</v>
      </c>
      <c r="K17" s="30">
        <f t="shared" si="14"/>
        <v>0</v>
      </c>
      <c r="L17" s="31">
        <f t="shared" si="14"/>
        <v>0</v>
      </c>
      <c r="M17" s="25" t="s">
        <v>33</v>
      </c>
      <c r="O17" s="74"/>
      <c r="P17" s="123"/>
      <c r="Q17" s="123"/>
      <c r="R17" s="112"/>
      <c r="S17" s="2"/>
      <c r="T17" s="72"/>
      <c r="U17" s="106"/>
      <c r="V17" s="106"/>
      <c r="W17" s="112"/>
    </row>
    <row r="18" spans="2:23" x14ac:dyDescent="0.2">
      <c r="B18" s="16" t="s">
        <v>45</v>
      </c>
      <c r="C18" s="17" t="s">
        <v>46</v>
      </c>
      <c r="E18" s="38" t="e">
        <f>(E15-E12)/E15</f>
        <v>#DIV/0!</v>
      </c>
      <c r="F18" s="39" t="e">
        <f t="shared" ref="F18:G18" si="15">(F15-F12)/F15</f>
        <v>#DIV/0!</v>
      </c>
      <c r="G18" s="40" t="e">
        <f t="shared" si="15"/>
        <v>#DIV/0!</v>
      </c>
      <c r="H18" s="21" t="s">
        <v>47</v>
      </c>
      <c r="J18" s="41" t="e">
        <f>E18</f>
        <v>#DIV/0!</v>
      </c>
      <c r="K18" s="42" t="e">
        <f t="shared" si="14"/>
        <v>#DIV/0!</v>
      </c>
      <c r="L18" s="43" t="e">
        <f t="shared" si="14"/>
        <v>#DIV/0!</v>
      </c>
      <c r="M18" s="25" t="s">
        <v>47</v>
      </c>
      <c r="O18" s="75"/>
      <c r="P18" s="124"/>
      <c r="Q18" s="124"/>
      <c r="R18" s="112"/>
      <c r="S18" s="2"/>
      <c r="T18" s="76"/>
      <c r="U18" s="107"/>
      <c r="V18" s="107"/>
      <c r="W18" s="112"/>
    </row>
    <row r="19" spans="2:23" x14ac:dyDescent="0.2">
      <c r="B19" s="16" t="s">
        <v>48</v>
      </c>
      <c r="C19" s="17" t="s">
        <v>46</v>
      </c>
      <c r="E19" s="38" t="e">
        <f t="shared" ref="E19:F20" si="16">(E16-E13)/E16</f>
        <v>#DIV/0!</v>
      </c>
      <c r="F19" s="39" t="e">
        <f t="shared" si="16"/>
        <v>#DIV/0!</v>
      </c>
      <c r="G19" s="40" t="e">
        <f>(G16-G13)/G16</f>
        <v>#DIV/0!</v>
      </c>
      <c r="H19" s="21" t="s">
        <v>47</v>
      </c>
      <c r="J19" s="41" t="e">
        <f t="shared" ref="J19:J20" si="17">E19</f>
        <v>#DIV/0!</v>
      </c>
      <c r="K19" s="42" t="e">
        <f t="shared" si="14"/>
        <v>#DIV/0!</v>
      </c>
      <c r="L19" s="43" t="e">
        <f t="shared" si="14"/>
        <v>#DIV/0!</v>
      </c>
      <c r="M19" s="25" t="s">
        <v>47</v>
      </c>
      <c r="O19" s="75"/>
      <c r="P19" s="124"/>
      <c r="Q19" s="124"/>
      <c r="R19" s="112"/>
      <c r="S19" s="2"/>
      <c r="T19" s="76"/>
      <c r="U19" s="107"/>
      <c r="V19" s="107"/>
      <c r="W19" s="112"/>
    </row>
    <row r="20" spans="2:23" ht="17" thickBot="1" x14ac:dyDescent="0.25">
      <c r="B20" s="77" t="s">
        <v>49</v>
      </c>
      <c r="C20" s="78" t="s">
        <v>46</v>
      </c>
      <c r="E20" s="79" t="e">
        <f t="shared" si="16"/>
        <v>#DIV/0!</v>
      </c>
      <c r="F20" s="80" t="e">
        <f t="shared" si="16"/>
        <v>#DIV/0!</v>
      </c>
      <c r="G20" s="81" t="e">
        <f>(G17-G14)/G17</f>
        <v>#DIV/0!</v>
      </c>
      <c r="H20" s="82" t="s">
        <v>47</v>
      </c>
      <c r="J20" s="83" t="e">
        <f t="shared" si="17"/>
        <v>#DIV/0!</v>
      </c>
      <c r="K20" s="84" t="e">
        <f t="shared" si="14"/>
        <v>#DIV/0!</v>
      </c>
      <c r="L20" s="85" t="e">
        <f t="shared" si="14"/>
        <v>#DIV/0!</v>
      </c>
      <c r="M20" s="86" t="s">
        <v>47</v>
      </c>
      <c r="O20" s="127"/>
      <c r="P20" s="128"/>
      <c r="Q20" s="128"/>
      <c r="R20" s="115"/>
      <c r="S20" s="2"/>
      <c r="T20" s="113"/>
      <c r="U20" s="114"/>
      <c r="V20" s="114"/>
      <c r="W20" s="115"/>
    </row>
    <row r="21" spans="2:23" ht="17" thickBot="1" x14ac:dyDescent="0.25">
      <c r="B21" s="87" t="s">
        <v>52</v>
      </c>
      <c r="C21" s="88" t="s">
        <v>53</v>
      </c>
      <c r="E21" s="89"/>
      <c r="F21" s="90"/>
      <c r="G21" s="91"/>
      <c r="H21" s="92" t="s">
        <v>8</v>
      </c>
      <c r="J21" s="93">
        <f>E21/1000000</f>
        <v>0</v>
      </c>
      <c r="K21" s="94">
        <f t="shared" ref="K21:L21" si="18">F21/1000000</f>
        <v>0</v>
      </c>
      <c r="L21" s="95">
        <f t="shared" si="18"/>
        <v>0</v>
      </c>
      <c r="M21" s="92" t="s">
        <v>54</v>
      </c>
      <c r="O21" s="119"/>
      <c r="P21" s="120"/>
      <c r="Q21" s="121"/>
      <c r="R21" s="105" t="s">
        <v>8</v>
      </c>
      <c r="T21" s="102">
        <f>O21/1000000</f>
        <v>0</v>
      </c>
      <c r="U21" s="103">
        <f t="shared" ref="U21:V21" si="19">P21/1000000</f>
        <v>0</v>
      </c>
      <c r="V21" s="104">
        <f t="shared" si="19"/>
        <v>0</v>
      </c>
      <c r="W21" s="105" t="s">
        <v>54</v>
      </c>
    </row>
    <row r="26" spans="2:23" x14ac:dyDescent="0.2">
      <c r="B26" s="96"/>
    </row>
  </sheetData>
  <mergeCells count="4">
    <mergeCell ref="E2:G2"/>
    <mergeCell ref="J2:L2"/>
    <mergeCell ref="O2:Q2"/>
    <mergeCell ref="T2:V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Florent Cosandier</dc:creator>
  <cp:lastModifiedBy>Florent Cosandier</cp:lastModifiedBy>
  <dcterms:created xsi:type="dcterms:W3CDTF">2024-02-29T09:56:00Z</dcterms:created>
  <dcterms:modified xsi:type="dcterms:W3CDTF">2024-02-29T10:44:56Z</dcterms:modified>
</cp:coreProperties>
</file>