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8_{96FD5C93-B9EB-4283-8020-E60D70A294B2}" xr6:coauthVersionLast="47" xr6:coauthVersionMax="47" xr10:uidLastSave="{00000000-0000-0000-0000-000000000000}"/>
  <bookViews>
    <workbookView xWindow="-108" yWindow="-108" windowWidth="23256" windowHeight="12576" xr2:uid="{D2965807-65E2-40B3-B3FD-0CC27B64CA63}"/>
  </bookViews>
  <sheets>
    <sheet name="Sheet1" sheetId="1" r:id="rId1"/>
  </sheets>
  <definedNames>
    <definedName name="_xlnm.Print_Area" localSheetId="0">Sheet1!$B$2:$H$47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33" i="1"/>
  <c r="F17" i="1"/>
  <c r="F12" i="1"/>
  <c r="E18" i="1"/>
  <c r="E19" i="1"/>
  <c r="E17" i="1"/>
  <c r="E13" i="1"/>
  <c r="E47" i="1"/>
  <c r="F45" i="1"/>
  <c r="E10" i="1"/>
  <c r="E11" i="1"/>
  <c r="E44" i="1"/>
  <c r="E43" i="1"/>
  <c r="E42" i="1"/>
  <c r="E9" i="1"/>
  <c r="F39" i="1"/>
  <c r="E37" i="1"/>
  <c r="F35" i="1"/>
  <c r="F34" i="1"/>
  <c r="F33" i="1"/>
  <c r="E31" i="1"/>
  <c r="E30" i="1"/>
  <c r="F29" i="1"/>
  <c r="F28" i="1"/>
  <c r="E27" i="1"/>
  <c r="F26" i="1"/>
  <c r="E26" i="1"/>
  <c r="F25" i="1"/>
  <c r="E23" i="1"/>
  <c r="F47" i="1"/>
  <c r="F46" i="1"/>
  <c r="F44" i="1"/>
  <c r="F43" i="1"/>
  <c r="F42" i="1"/>
  <c r="F41" i="1"/>
  <c r="F19" i="1"/>
  <c r="E46" i="1"/>
  <c r="E45" i="1"/>
  <c r="E41" i="1"/>
  <c r="F16" i="1"/>
  <c r="F38" i="1"/>
  <c r="E16" i="1"/>
  <c r="F37" i="1"/>
  <c r="F15" i="1"/>
  <c r="F36" i="1"/>
  <c r="E15" i="1"/>
  <c r="F32" i="1"/>
  <c r="F31" i="1"/>
  <c r="F30" i="1"/>
  <c r="F14" i="1"/>
  <c r="F27" i="1"/>
  <c r="F24" i="1"/>
  <c r="E14" i="1"/>
  <c r="F23" i="1"/>
  <c r="E39" i="1"/>
  <c r="E38" i="1"/>
  <c r="E36" i="1"/>
  <c r="E35" i="1"/>
  <c r="E34" i="1"/>
  <c r="E32" i="1"/>
  <c r="E12" i="1"/>
  <c r="E29" i="1"/>
  <c r="E28" i="1"/>
  <c r="F10" i="1"/>
  <c r="E25" i="1"/>
  <c r="E24" i="1"/>
  <c r="F18" i="1"/>
  <c r="F13" i="1"/>
  <c r="F11" i="1"/>
  <c r="F9" i="1"/>
  <c r="E20" i="1"/>
</calcChain>
</file>

<file path=xl/sharedStrings.xml><?xml version="1.0" encoding="utf-8"?>
<sst xmlns="http://schemas.openxmlformats.org/spreadsheetml/2006/main" count="60" uniqueCount="40">
  <si>
    <t>Bus line:</t>
  </si>
  <si>
    <t>Stops</t>
  </si>
  <si>
    <t>Time</t>
  </si>
  <si>
    <t>Passengers</t>
  </si>
  <si>
    <t>Lost time</t>
  </si>
  <si>
    <t>Arrival</t>
  </si>
  <si>
    <t>Waiting</t>
  </si>
  <si>
    <t>Boarding</t>
  </si>
  <si>
    <t>Alighting</t>
  </si>
  <si>
    <t>Time [s]</t>
  </si>
  <si>
    <t>Reason</t>
  </si>
  <si>
    <t>Direction: Renens VD, gare sud</t>
  </si>
  <si>
    <t>Already on the bus</t>
  </si>
  <si>
    <t>(Time rounded to 0.5 [s])</t>
  </si>
  <si>
    <t>St-Sulpice VD, Pâqueret</t>
  </si>
  <si>
    <t xml:space="preserve">Ecublens VD, Campus </t>
  </si>
  <si>
    <t>Ecublens VD, Argand</t>
  </si>
  <si>
    <t>Ecublens VD, UNIL-Sorge</t>
  </si>
  <si>
    <t>Chavannes-R., Mouline</t>
  </si>
  <si>
    <t>Chavannes-R., Berges</t>
  </si>
  <si>
    <t>No apparent cause</t>
  </si>
  <si>
    <t>Chavannes-R., Plaine</t>
  </si>
  <si>
    <t>Chavannes-R., Cèdres</t>
  </si>
  <si>
    <t>Chavannes-R., Concorde</t>
  </si>
  <si>
    <t>Vehicle on the road</t>
  </si>
  <si>
    <t>Chavannes-R., Planta</t>
  </si>
  <si>
    <t>Chavannes-R., Glycines</t>
  </si>
  <si>
    <t>Renens VD, gare sud</t>
  </si>
  <si>
    <t>Direction: St-Sulpice VD, Venoge sud</t>
  </si>
  <si>
    <t>Did not open doors</t>
  </si>
  <si>
    <t>Waiting for someone to sit</t>
  </si>
  <si>
    <t>St-Sulpice VD, Russel</t>
  </si>
  <si>
    <t>St-Sulpice VD, Bochet</t>
  </si>
  <si>
    <t>St-Sulpice VD, centre</t>
  </si>
  <si>
    <t>St-Sulpice VD, Chantres</t>
  </si>
  <si>
    <t>St-Sulpice VD, Laviau</t>
  </si>
  <si>
    <t>St-Sulpice VD, Venoge sud</t>
  </si>
  <si>
    <t>Doors closed already</t>
  </si>
  <si>
    <t>when departing</t>
  </si>
  <si>
    <t>Did not 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</si>
</sst>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85]hh:mm:ss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AF9F-3072-4A02-8CFF-6CE5D08A6133}">
  <sheetPr>
    <pageSetUpPr fitToPage="1"/>
  </sheetPr>
  <dimension ref="B1:H48"/>
  <sheetViews>
    <sheetView showGridLines="0" tabSelected="1" view="pageBreakPreview" zoomScale="93" zoomScaleNormal="100" zoomScaleSheetLayoutView="100" workbookViewId="0">
      <selection activeCell="G30" sqref="G30"/>
    </sheetView>
  </sheetViews>
  <sheetFormatPr defaultColWidth="9.109375" defaultRowHeight="13.2" x14ac:dyDescent="0.25"/>
  <cols>
    <col min="1" max="1" width="1.44140625" style="1" customWidth="1"/>
    <col min="2" max="2" width="22" style="1" customWidth="1"/>
    <col min="3" max="4" width="12.6640625" style="1" customWidth="1"/>
    <col min="5" max="6" width="8.6640625" style="1" customWidth="1"/>
    <col min="7" max="7" width="12.6640625" style="1" customWidth="1"/>
    <col min="8" max="8" width="22.6640625" style="1" customWidth="1"/>
    <col min="9" max="9" width="1.44140625" style="1" customWidth="1"/>
    <col min="10" max="16384" width="9.109375" style="1"/>
  </cols>
  <sheetData>
    <row r="1" spans="2:8" ht="7.5" customHeight="1" x14ac:dyDescent="0.25"/>
    <row r="2" spans="2:8" ht="22.5" customHeight="1" x14ac:dyDescent="0.25">
      <c r="B2" s="20" t="s">
        <v>0</v>
      </c>
      <c r="C2" s="21"/>
      <c r="D2" s="21"/>
      <c r="E2" s="23">
        <v>31</v>
      </c>
      <c r="F2" s="23"/>
      <c r="G2" s="23"/>
      <c r="H2" s="24"/>
    </row>
    <row r="3" spans="2:8" ht="7.5" customHeight="1" x14ac:dyDescent="0.25"/>
    <row r="4" spans="2:8" ht="15" customHeight="1" x14ac:dyDescent="0.25">
      <c r="B4" s="22" t="s">
        <v>1</v>
      </c>
      <c r="C4" s="22" t="s">
        <v>2</v>
      </c>
      <c r="D4" s="22"/>
      <c r="E4" s="22" t="s">
        <v>3</v>
      </c>
      <c r="F4" s="22"/>
      <c r="G4" s="22" t="s">
        <v>4</v>
      </c>
      <c r="H4" s="22"/>
    </row>
    <row r="5" spans="2:8" ht="15" customHeight="1" x14ac:dyDescent="0.25">
      <c r="B5" s="22"/>
      <c r="C5" s="3" t="s">
        <v>5</v>
      </c>
      <c r="D5" s="3" t="s">
        <v>6</v>
      </c>
      <c r="E5" s="3" t="s">
        <v>7</v>
      </c>
      <c r="F5" s="3" t="s">
        <v>8</v>
      </c>
      <c r="G5" s="4" t="s">
        <v>9</v>
      </c>
      <c r="H5" s="3" t="s">
        <v>10</v>
      </c>
    </row>
    <row r="6" spans="2:8" ht="7.5" customHeight="1" x14ac:dyDescent="0.25"/>
    <row r="7" spans="2:8" ht="15" customHeight="1" x14ac:dyDescent="0.25">
      <c r="B7" s="17" t="s">
        <v>11</v>
      </c>
      <c r="C7" s="18"/>
      <c r="D7" s="18"/>
      <c r="E7" s="18"/>
      <c r="F7" s="18"/>
      <c r="G7" s="18"/>
      <c r="H7" s="19"/>
    </row>
    <row r="8" spans="2:8" ht="15" customHeight="1" x14ac:dyDescent="0.25">
      <c r="B8" s="7" t="s">
        <v>12</v>
      </c>
      <c r="C8" s="5"/>
      <c r="D8" s="5"/>
      <c r="E8" s="25">
        <v>10</v>
      </c>
      <c r="F8" s="26"/>
      <c r="G8" s="11" t="s">
        <v>13</v>
      </c>
      <c r="H8" s="6"/>
    </row>
    <row r="9" spans="2:8" ht="21" customHeight="1" x14ac:dyDescent="0.25">
      <c r="B9" s="2" t="s">
        <v>14</v>
      </c>
      <c r="C9" s="12">
        <v>0.68021990740740745</v>
      </c>
      <c r="D9" s="12">
        <v>0.68035879629629625</v>
      </c>
      <c r="E9" s="2">
        <f>0</f>
        <v>0</v>
      </c>
      <c r="F9" s="2">
        <f>0</f>
        <v>0</v>
      </c>
      <c r="G9" s="8">
        <v>1</v>
      </c>
      <c r="H9" s="2"/>
    </row>
    <row r="10" spans="2:8" ht="21" customHeight="1" x14ac:dyDescent="0.25">
      <c r="B10" s="2" t="s">
        <v>15</v>
      </c>
      <c r="C10" s="12">
        <v>0.68085648148148148</v>
      </c>
      <c r="D10" s="12">
        <v>0.68103009259259262</v>
      </c>
      <c r="E10" s="2">
        <f>1+2</f>
        <v>3</v>
      </c>
      <c r="F10" s="2">
        <f>0+1</f>
        <v>1</v>
      </c>
      <c r="G10" s="8">
        <v>1.5</v>
      </c>
      <c r="H10" s="2"/>
    </row>
    <row r="11" spans="2:8" ht="21" customHeight="1" x14ac:dyDescent="0.25">
      <c r="B11" s="2" t="s">
        <v>16</v>
      </c>
      <c r="C11" s="12">
        <v>0.68167824074074079</v>
      </c>
      <c r="D11" s="12">
        <v>0.68193287037037043</v>
      </c>
      <c r="E11" s="2">
        <f>3</f>
        <v>3</v>
      </c>
      <c r="F11" s="2">
        <f>0</f>
        <v>0</v>
      </c>
      <c r="G11" s="8">
        <v>1.5</v>
      </c>
      <c r="H11" s="2"/>
    </row>
    <row r="12" spans="2:8" ht="21" customHeight="1" x14ac:dyDescent="0.25">
      <c r="B12" s="2" t="s">
        <v>17</v>
      </c>
      <c r="C12" s="12">
        <v>0.68260416666666668</v>
      </c>
      <c r="D12" s="12">
        <v>0.68281250000000004</v>
      </c>
      <c r="E12" s="2">
        <f>2+1</f>
        <v>3</v>
      </c>
      <c r="F12" s="2">
        <f>2+1</f>
        <v>3</v>
      </c>
      <c r="G12" s="8">
        <v>1</v>
      </c>
      <c r="H12" s="2"/>
    </row>
    <row r="13" spans="2:8" ht="21" customHeight="1" x14ac:dyDescent="0.25">
      <c r="B13" s="2" t="s">
        <v>18</v>
      </c>
      <c r="C13" s="12">
        <v>0.68410879629629628</v>
      </c>
      <c r="D13" s="12">
        <v>0.68431712962962965</v>
      </c>
      <c r="E13" s="2">
        <f>3+5</f>
        <v>8</v>
      </c>
      <c r="F13" s="2">
        <f>0</f>
        <v>0</v>
      </c>
      <c r="G13" s="8">
        <v>1</v>
      </c>
      <c r="H13" s="2"/>
    </row>
    <row r="14" spans="2:8" ht="21" customHeight="1" x14ac:dyDescent="0.25">
      <c r="B14" s="2" t="s">
        <v>19</v>
      </c>
      <c r="C14" s="12">
        <v>0.6849884259259259</v>
      </c>
      <c r="D14" s="12">
        <v>0.68519675925925927</v>
      </c>
      <c r="E14" s="2">
        <f>1+1</f>
        <v>2</v>
      </c>
      <c r="F14" s="2">
        <f>0+1</f>
        <v>1</v>
      </c>
      <c r="G14" s="8">
        <v>3</v>
      </c>
      <c r="H14" s="2" t="s">
        <v>20</v>
      </c>
    </row>
    <row r="15" spans="2:8" ht="21" customHeight="1" x14ac:dyDescent="0.25">
      <c r="B15" s="2" t="s">
        <v>21</v>
      </c>
      <c r="C15" s="12">
        <v>0.6859143518518519</v>
      </c>
      <c r="D15" s="12">
        <v>0.68601851851851847</v>
      </c>
      <c r="E15" s="2">
        <f>0+3</f>
        <v>3</v>
      </c>
      <c r="F15" s="2">
        <f>0+1</f>
        <v>1</v>
      </c>
      <c r="G15" s="8">
        <v>2</v>
      </c>
      <c r="H15" s="2" t="s">
        <v>20</v>
      </c>
    </row>
    <row r="16" spans="2:8" ht="21" customHeight="1" x14ac:dyDescent="0.25">
      <c r="B16" s="2" t="s">
        <v>22</v>
      </c>
      <c r="C16" s="12">
        <v>0.68645833333333328</v>
      </c>
      <c r="D16" s="12">
        <v>0.68660879629629634</v>
      </c>
      <c r="E16" s="2">
        <f>0+2</f>
        <v>2</v>
      </c>
      <c r="F16" s="2">
        <f>0+2</f>
        <v>2</v>
      </c>
      <c r="G16" s="8">
        <v>1</v>
      </c>
      <c r="H16" s="2"/>
    </row>
    <row r="17" spans="2:8" ht="21" customHeight="1" x14ac:dyDescent="0.25">
      <c r="B17" s="2" t="s">
        <v>23</v>
      </c>
      <c r="C17" s="12">
        <v>0.68714120370370368</v>
      </c>
      <c r="D17" s="12">
        <v>0.68741898148148151</v>
      </c>
      <c r="E17" s="2">
        <f>6</f>
        <v>6</v>
      </c>
      <c r="F17" s="2">
        <f>3+2</f>
        <v>5</v>
      </c>
      <c r="G17" s="8">
        <v>7</v>
      </c>
      <c r="H17" s="2" t="s">
        <v>24</v>
      </c>
    </row>
    <row r="18" spans="2:8" ht="21" customHeight="1" x14ac:dyDescent="0.25">
      <c r="B18" s="2" t="s">
        <v>25</v>
      </c>
      <c r="C18" s="12">
        <v>0.68839120370370366</v>
      </c>
      <c r="D18" s="12">
        <v>0.68851851851851853</v>
      </c>
      <c r="E18" s="2">
        <f>7+3</f>
        <v>10</v>
      </c>
      <c r="F18" s="2">
        <f>1</f>
        <v>1</v>
      </c>
      <c r="G18" s="8">
        <v>1.5</v>
      </c>
      <c r="H18" s="2"/>
    </row>
    <row r="19" spans="2:8" ht="21" customHeight="1" x14ac:dyDescent="0.25">
      <c r="B19" s="2" t="s">
        <v>26</v>
      </c>
      <c r="C19" s="12">
        <v>0.68949074074074079</v>
      </c>
      <c r="D19" s="12">
        <v>0.6897106481481482</v>
      </c>
      <c r="E19" s="2">
        <f>3</f>
        <v>3</v>
      </c>
      <c r="F19" s="2">
        <f>5+6</f>
        <v>11</v>
      </c>
      <c r="G19" s="8">
        <v>1</v>
      </c>
      <c r="H19" s="2"/>
    </row>
    <row r="20" spans="2:8" ht="21" customHeight="1" x14ac:dyDescent="0.25">
      <c r="B20" s="2" t="s">
        <v>27</v>
      </c>
      <c r="C20" s="12">
        <v>0.69097222222222221</v>
      </c>
      <c r="D20" s="14"/>
      <c r="E20" s="2">
        <f>0</f>
        <v>0</v>
      </c>
      <c r="F20" s="2">
        <f>15+13</f>
        <v>28</v>
      </c>
      <c r="G20" s="9"/>
      <c r="H20" s="2"/>
    </row>
    <row r="21" spans="2:8" ht="7.5" customHeight="1" x14ac:dyDescent="0.25"/>
    <row r="22" spans="2:8" ht="15" customHeight="1" x14ac:dyDescent="0.25">
      <c r="B22" s="17" t="s">
        <v>28</v>
      </c>
      <c r="C22" s="18"/>
      <c r="D22" s="18"/>
      <c r="E22" s="18"/>
      <c r="F22" s="18"/>
      <c r="G22" s="18"/>
      <c r="H22" s="19"/>
    </row>
    <row r="23" spans="2:8" ht="21" customHeight="1" x14ac:dyDescent="0.25">
      <c r="B23" s="2" t="s">
        <v>27</v>
      </c>
      <c r="C23" s="12">
        <v>0.69513888888888886</v>
      </c>
      <c r="D23" s="12">
        <v>0.69565972222222228</v>
      </c>
      <c r="E23" s="2">
        <f>2+8</f>
        <v>10</v>
      </c>
      <c r="F23" s="2">
        <f>0</f>
        <v>0</v>
      </c>
      <c r="G23" s="8">
        <v>2.5</v>
      </c>
      <c r="H23" s="2"/>
    </row>
    <row r="24" spans="2:8" ht="21" customHeight="1" x14ac:dyDescent="0.25">
      <c r="B24" s="2" t="s">
        <v>26</v>
      </c>
      <c r="C24" s="13">
        <v>0.69652777777777775</v>
      </c>
      <c r="D24" s="12">
        <v>0.69658564814814816</v>
      </c>
      <c r="E24" s="2">
        <f>0</f>
        <v>0</v>
      </c>
      <c r="F24" s="2">
        <f>0</f>
        <v>0</v>
      </c>
      <c r="G24" s="8">
        <v>0</v>
      </c>
      <c r="H24" s="2" t="s">
        <v>29</v>
      </c>
    </row>
    <row r="25" spans="2:8" ht="21" customHeight="1" x14ac:dyDescent="0.25">
      <c r="B25" s="2" t="s">
        <v>25</v>
      </c>
      <c r="C25" s="13">
        <v>0.6975810185185185</v>
      </c>
      <c r="D25" s="12">
        <v>0.69791666666666663</v>
      </c>
      <c r="E25" s="2">
        <f>0</f>
        <v>0</v>
      </c>
      <c r="F25" s="2">
        <f>1+3</f>
        <v>4</v>
      </c>
      <c r="G25" s="8">
        <v>2</v>
      </c>
      <c r="H25" s="2" t="s">
        <v>24</v>
      </c>
    </row>
    <row r="26" spans="2:8" ht="21" customHeight="1" x14ac:dyDescent="0.25">
      <c r="B26" s="2" t="s">
        <v>23</v>
      </c>
      <c r="C26" s="12">
        <v>0.69831018518518517</v>
      </c>
      <c r="D26" s="12">
        <v>0.69843750000000004</v>
      </c>
      <c r="E26" s="2">
        <f>1+1</f>
        <v>2</v>
      </c>
      <c r="F26" s="2">
        <f>0+1</f>
        <v>1</v>
      </c>
      <c r="G26" s="8">
        <v>0.5</v>
      </c>
      <c r="H26" s="2"/>
    </row>
    <row r="27" spans="2:8" ht="21" customHeight="1" x14ac:dyDescent="0.25">
      <c r="B27" s="2" t="s">
        <v>22</v>
      </c>
      <c r="C27" s="12">
        <v>0.6991087962962963</v>
      </c>
      <c r="D27" s="12">
        <v>0.69928240740740744</v>
      </c>
      <c r="E27" s="2">
        <f>1+3</f>
        <v>4</v>
      </c>
      <c r="F27" s="2">
        <f>0</f>
        <v>0</v>
      </c>
      <c r="G27" s="8">
        <v>1.5</v>
      </c>
      <c r="H27" s="2"/>
    </row>
    <row r="28" spans="2:8" ht="21" customHeight="1" x14ac:dyDescent="0.25">
      <c r="B28" s="2" t="s">
        <v>21</v>
      </c>
      <c r="C28" s="12">
        <v>0.6996296296296296</v>
      </c>
      <c r="D28" s="12">
        <v>0.69980324074074074</v>
      </c>
      <c r="E28" s="2">
        <f>0</f>
        <v>0</v>
      </c>
      <c r="F28" s="2">
        <f>1+3</f>
        <v>4</v>
      </c>
      <c r="G28" s="8">
        <v>1</v>
      </c>
      <c r="H28" s="2"/>
    </row>
    <row r="29" spans="2:8" ht="21" customHeight="1" x14ac:dyDescent="0.25">
      <c r="B29" s="2" t="s">
        <v>19</v>
      </c>
      <c r="C29" s="12">
        <v>0.70063657407407409</v>
      </c>
      <c r="D29" s="12">
        <v>0.700775462962963</v>
      </c>
      <c r="E29" s="2">
        <f>0</f>
        <v>0</v>
      </c>
      <c r="F29" s="2">
        <f>0+2</f>
        <v>2</v>
      </c>
      <c r="G29" s="8">
        <v>1</v>
      </c>
      <c r="H29" s="2"/>
    </row>
    <row r="30" spans="2:8" ht="21" customHeight="1" x14ac:dyDescent="0.25">
      <c r="B30" s="2" t="s">
        <v>18</v>
      </c>
      <c r="C30" s="12">
        <v>0.70144675925925926</v>
      </c>
      <c r="D30" s="12">
        <v>0.70158564814814817</v>
      </c>
      <c r="E30" s="2">
        <f>0+1</f>
        <v>1</v>
      </c>
      <c r="F30" s="2">
        <f>0</f>
        <v>0</v>
      </c>
      <c r="G30" s="8">
        <v>1.5</v>
      </c>
      <c r="H30" s="2"/>
    </row>
    <row r="31" spans="2:8" ht="21" customHeight="1" x14ac:dyDescent="0.25">
      <c r="B31" s="2" t="s">
        <v>17</v>
      </c>
      <c r="C31" s="12">
        <v>0.70318287037037042</v>
      </c>
      <c r="D31" s="12">
        <v>0.70329861111111114</v>
      </c>
      <c r="E31" s="2">
        <f>0+4</f>
        <v>4</v>
      </c>
      <c r="F31" s="2">
        <f>0</f>
        <v>0</v>
      </c>
      <c r="G31" s="8">
        <v>1</v>
      </c>
      <c r="H31" s="2"/>
    </row>
    <row r="32" spans="2:8" ht="21" customHeight="1" x14ac:dyDescent="0.25">
      <c r="B32" s="2" t="s">
        <v>16</v>
      </c>
      <c r="C32" s="12">
        <v>0.70406250000000004</v>
      </c>
      <c r="D32" s="12">
        <v>0.7041898148148148</v>
      </c>
      <c r="E32" s="2">
        <f>1</f>
        <v>1</v>
      </c>
      <c r="F32" s="2">
        <f>0</f>
        <v>0</v>
      </c>
      <c r="G32" s="8">
        <v>0.5</v>
      </c>
      <c r="H32" s="2"/>
    </row>
    <row r="33" spans="2:8" ht="21" customHeight="1" x14ac:dyDescent="0.25">
      <c r="B33" s="2" t="s">
        <v>14</v>
      </c>
      <c r="C33" s="12">
        <v>0.7055555555555556</v>
      </c>
      <c r="D33" s="12">
        <v>0.70574074074074078</v>
      </c>
      <c r="E33" s="2">
        <f>1</f>
        <v>1</v>
      </c>
      <c r="F33" s="2">
        <f>1+1</f>
        <v>2</v>
      </c>
      <c r="G33" s="8">
        <v>2.5</v>
      </c>
      <c r="H33" s="10" t="s">
        <v>30</v>
      </c>
    </row>
    <row r="34" spans="2:8" ht="21" customHeight="1" x14ac:dyDescent="0.25">
      <c r="B34" s="2" t="s">
        <v>31</v>
      </c>
      <c r="C34" s="12">
        <v>0.70659722222222221</v>
      </c>
      <c r="D34" s="15">
        <v>0.70671296296296293</v>
      </c>
      <c r="E34" s="2">
        <f>0</f>
        <v>0</v>
      </c>
      <c r="F34" s="2">
        <f>0+1</f>
        <v>1</v>
      </c>
      <c r="G34" s="8">
        <v>1.5</v>
      </c>
      <c r="H34" s="2"/>
    </row>
    <row r="35" spans="2:8" ht="21" customHeight="1" x14ac:dyDescent="0.25">
      <c r="B35" s="2" t="s">
        <v>32</v>
      </c>
      <c r="C35" s="12">
        <v>0.70792824074074079</v>
      </c>
      <c r="D35" s="12">
        <v>0.70802083333333332</v>
      </c>
      <c r="E35" s="2">
        <f>0</f>
        <v>0</v>
      </c>
      <c r="F35" s="2">
        <f>0+3</f>
        <v>3</v>
      </c>
      <c r="G35" s="8">
        <v>1</v>
      </c>
      <c r="H35" s="2"/>
    </row>
    <row r="36" spans="2:8" ht="21" customHeight="1" x14ac:dyDescent="0.25">
      <c r="B36" s="2" t="s">
        <v>33</v>
      </c>
      <c r="C36" s="12">
        <v>0.7089699074074074</v>
      </c>
      <c r="D36" s="12">
        <v>0.70909722222222227</v>
      </c>
      <c r="E36" s="2">
        <f>0</f>
        <v>0</v>
      </c>
      <c r="F36" s="2">
        <f>3</f>
        <v>3</v>
      </c>
      <c r="G36" s="8">
        <v>1</v>
      </c>
      <c r="H36" s="2"/>
    </row>
    <row r="37" spans="2:8" ht="21" customHeight="1" x14ac:dyDescent="0.25">
      <c r="B37" s="2" t="s">
        <v>34</v>
      </c>
      <c r="C37" s="12">
        <v>0.7099537037037037</v>
      </c>
      <c r="D37" s="12">
        <v>0.71010416666666665</v>
      </c>
      <c r="E37" s="2">
        <f>0+1</f>
        <v>1</v>
      </c>
      <c r="F37" s="2">
        <f>1</f>
        <v>1</v>
      </c>
      <c r="G37" s="8">
        <v>1</v>
      </c>
      <c r="H37" s="2"/>
    </row>
    <row r="38" spans="2:8" ht="21" customHeight="1" x14ac:dyDescent="0.25">
      <c r="B38" s="2" t="s">
        <v>35</v>
      </c>
      <c r="C38" s="12">
        <v>0.71092592592592596</v>
      </c>
      <c r="D38" s="12">
        <v>0.71111111111111114</v>
      </c>
      <c r="E38" s="2">
        <f>0</f>
        <v>0</v>
      </c>
      <c r="F38" s="2">
        <f>0</f>
        <v>0</v>
      </c>
      <c r="G38" s="8">
        <v>1</v>
      </c>
      <c r="H38" s="2"/>
    </row>
    <row r="39" spans="2:8" ht="21" customHeight="1" x14ac:dyDescent="0.25">
      <c r="B39" s="16" t="s">
        <v>36</v>
      </c>
      <c r="C39" s="12">
        <v>0.71167824074074071</v>
      </c>
      <c r="D39" s="14"/>
      <c r="E39" s="2">
        <f>0</f>
        <v>0</v>
      </c>
      <c r="F39" s="2">
        <f>0+2</f>
        <v>2</v>
      </c>
      <c r="G39" s="8">
        <v>0</v>
      </c>
      <c r="H39" s="2" t="s">
        <v>37</v>
      </c>
    </row>
    <row r="40" spans="2:8" ht="15" customHeight="1" x14ac:dyDescent="0.25">
      <c r="B40" s="17"/>
      <c r="C40" s="18"/>
      <c r="D40" s="18"/>
      <c r="E40" s="18"/>
      <c r="F40" s="18"/>
      <c r="G40" s="18"/>
      <c r="H40" s="19"/>
    </row>
    <row r="41" spans="2:8" ht="21" customHeight="1" x14ac:dyDescent="0.25">
      <c r="B41" s="16" t="s">
        <v>36</v>
      </c>
      <c r="C41" s="14"/>
      <c r="D41" s="12">
        <v>0.71597222222222223</v>
      </c>
      <c r="E41" s="2">
        <f>1</f>
        <v>1</v>
      </c>
      <c r="F41" s="2">
        <f>0</f>
        <v>0</v>
      </c>
      <c r="G41" s="8">
        <v>0</v>
      </c>
      <c r="H41" s="2" t="s">
        <v>38</v>
      </c>
    </row>
    <row r="42" spans="2:8" ht="21" customHeight="1" x14ac:dyDescent="0.25">
      <c r="B42" s="2" t="s">
        <v>35</v>
      </c>
      <c r="C42" s="12">
        <v>0.71649305555555554</v>
      </c>
      <c r="D42" s="12">
        <v>0.71664351851851849</v>
      </c>
      <c r="E42" s="2">
        <f>0+3</f>
        <v>3</v>
      </c>
      <c r="F42" s="2">
        <f>0</f>
        <v>0</v>
      </c>
      <c r="G42" s="8">
        <v>1</v>
      </c>
      <c r="H42" s="2"/>
    </row>
    <row r="43" spans="2:8" ht="21" customHeight="1" x14ac:dyDescent="0.25">
      <c r="B43" s="2" t="s">
        <v>34</v>
      </c>
      <c r="C43" s="12">
        <v>0.71702546296296299</v>
      </c>
      <c r="D43" s="12">
        <v>0.71717592592592594</v>
      </c>
      <c r="E43" s="2">
        <f>0+1</f>
        <v>1</v>
      </c>
      <c r="F43" s="2">
        <f>0</f>
        <v>0</v>
      </c>
      <c r="G43" s="8">
        <v>1</v>
      </c>
      <c r="H43" s="2"/>
    </row>
    <row r="44" spans="2:8" ht="21" customHeight="1" x14ac:dyDescent="0.25">
      <c r="B44" s="2" t="s">
        <v>33</v>
      </c>
      <c r="C44" s="12">
        <v>0.71791666666666665</v>
      </c>
      <c r="D44" s="13">
        <v>0.71803240740740737</v>
      </c>
      <c r="E44" s="2">
        <f>6+1</f>
        <v>7</v>
      </c>
      <c r="F44" s="2">
        <f>0</f>
        <v>0</v>
      </c>
      <c r="G44" s="8">
        <v>1</v>
      </c>
      <c r="H44" s="2"/>
    </row>
    <row r="45" spans="2:8" ht="21" customHeight="1" x14ac:dyDescent="0.25">
      <c r="B45" s="2" t="s">
        <v>32</v>
      </c>
      <c r="C45" s="12">
        <v>0.71902777777777782</v>
      </c>
      <c r="D45" s="12">
        <v>0.71918981481481481</v>
      </c>
      <c r="E45" s="2">
        <f>3</f>
        <v>3</v>
      </c>
      <c r="F45" s="2">
        <f>0+1</f>
        <v>1</v>
      </c>
      <c r="G45" s="8">
        <v>1</v>
      </c>
      <c r="H45" s="2"/>
    </row>
    <row r="46" spans="2:8" ht="21" customHeight="1" x14ac:dyDescent="0.25">
      <c r="B46" s="2" t="s">
        <v>31</v>
      </c>
      <c r="C46" s="12">
        <v>0.71990740740740744</v>
      </c>
      <c r="D46" s="12">
        <v>0.71990740740740744</v>
      </c>
      <c r="E46" s="2">
        <f>0</f>
        <v>0</v>
      </c>
      <c r="F46" s="2">
        <f>0</f>
        <v>0</v>
      </c>
      <c r="G46" s="8">
        <v>0</v>
      </c>
      <c r="H46" s="2" t="s">
        <v>39</v>
      </c>
    </row>
    <row r="47" spans="2:8" ht="21" customHeight="1" x14ac:dyDescent="0.25">
      <c r="B47" s="2" t="s">
        <v>14</v>
      </c>
      <c r="C47" s="12">
        <v>0.72067129629629634</v>
      </c>
      <c r="D47" s="12">
        <v>0.72089120370370374</v>
      </c>
      <c r="E47" s="2">
        <f>0+1</f>
        <v>1</v>
      </c>
      <c r="F47" s="2">
        <f>0</f>
        <v>0</v>
      </c>
      <c r="G47" s="9"/>
      <c r="H47" s="2"/>
    </row>
    <row r="48" spans="2:8" ht="7.5" customHeight="1" x14ac:dyDescent="0.25"/>
  </sheetData>
  <mergeCells count="10">
    <mergeCell ref="B40:H40"/>
    <mergeCell ref="B7:H7"/>
    <mergeCell ref="B22:H22"/>
    <mergeCell ref="B2:D2"/>
    <mergeCell ref="B4:B5"/>
    <mergeCell ref="C4:D4"/>
    <mergeCell ref="E4:F4"/>
    <mergeCell ref="G4:H4"/>
    <mergeCell ref="E2:H2"/>
    <mergeCell ref="E8:F8"/>
  </mergeCells>
  <printOptions horizontalCentered="1" verticalCentered="1"/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Caio</dc:creator>
  <cp:keywords/>
  <dc:description/>
  <cp:lastModifiedBy>Marko Maljkovic</cp:lastModifiedBy>
  <cp:revision/>
  <dcterms:created xsi:type="dcterms:W3CDTF">2021-10-30T08:04:54Z</dcterms:created>
  <dcterms:modified xsi:type="dcterms:W3CDTF">2025-11-20T13:29:06Z</dcterms:modified>
  <cp:category/>
  <cp:contentStatus/>
</cp:coreProperties>
</file>